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485" windowHeight="5775" activeTab="3"/>
  </bookViews>
  <sheets>
    <sheet name="Copri-1" sheetId="1" r:id="rId1"/>
    <sheet name="Copri-2" sheetId="2" r:id="rId2"/>
    <sheet name="Copri-3" sheetId="3" r:id="rId3"/>
    <sheet name="Copri-4" sheetId="4" r:id="rId4"/>
    <sheet name="Copri-5" sheetId="5" r:id="rId5"/>
    <sheet name="Copri-6" sheetId="6" r:id="rId6"/>
    <sheet name="Copri-9" sheetId="7" r:id="rId7"/>
  </sheets>
  <calcPr calcId="145621" iterateDelta="1E-4"/>
</workbook>
</file>

<file path=xl/calcChain.xml><?xml version="1.0" encoding="utf-8"?>
<calcChain xmlns="http://schemas.openxmlformats.org/spreadsheetml/2006/main">
  <c r="H43" i="7" l="1"/>
  <c r="D36" i="7"/>
  <c r="C18" i="7"/>
  <c r="K2" i="7"/>
  <c r="E19" i="7"/>
  <c r="F19" i="7"/>
  <c r="G19" i="7"/>
  <c r="D19" i="7"/>
  <c r="E18" i="7"/>
  <c r="F18" i="7"/>
  <c r="G18" i="7"/>
  <c r="D18" i="7"/>
  <c r="B24" i="6"/>
  <c r="F7" i="4"/>
  <c r="F8" i="4" s="1"/>
  <c r="F9" i="4" s="1"/>
  <c r="F6" i="4"/>
  <c r="E7" i="4"/>
  <c r="E8" i="4"/>
  <c r="E9" i="4"/>
  <c r="E6" i="4"/>
  <c r="B11" i="4"/>
</calcChain>
</file>

<file path=xl/sharedStrings.xml><?xml version="1.0" encoding="utf-8"?>
<sst xmlns="http://schemas.openxmlformats.org/spreadsheetml/2006/main" count="139" uniqueCount="59">
  <si>
    <t/>
  </si>
  <si>
    <t>Statistiques sommaires des variables continues</t>
  </si>
  <si>
    <t>Libellé de la variable</t>
  </si>
  <si>
    <t>Effectif</t>
  </si>
  <si>
    <t>Poids</t>
  </si>
  <si>
    <t>Moyenne</t>
  </si>
  <si>
    <t>Ecart-type</t>
  </si>
  <si>
    <t>Minimum</t>
  </si>
  <si>
    <t>Maximum</t>
  </si>
  <si>
    <t>Statistiques</t>
  </si>
  <si>
    <t>Mathématiques</t>
  </si>
  <si>
    <t>Comptabilité</t>
  </si>
  <si>
    <t>Gestion Financière</t>
  </si>
  <si>
    <t>Matrice des valeurs-tests</t>
  </si>
  <si>
    <t>Numéro</t>
  </si>
  <si>
    <t>Valeur propre</t>
  </si>
  <si>
    <t>Pourcentage cumulé</t>
  </si>
  <si>
    <t>Intervalles laplaciens d'Anderson (seuil: 0.95)</t>
  </si>
  <si>
    <t>Borne inférieure</t>
  </si>
  <si>
    <t>Borne supérieure</t>
  </si>
  <si>
    <t>Variables actives</t>
  </si>
  <si>
    <t>Coordonnées des variables actives</t>
  </si>
  <si>
    <t>Axe   1</t>
  </si>
  <si>
    <t>Axe   2</t>
  </si>
  <si>
    <t>Axe   3</t>
  </si>
  <si>
    <t>Axe   4</t>
  </si>
  <si>
    <t>Corrélations des variables actives avec les facteurs</t>
  </si>
  <si>
    <t>Individus actifs</t>
  </si>
  <si>
    <t>Identificateur</t>
  </si>
  <si>
    <t xml:space="preserve">Poids relatif  </t>
  </si>
  <si>
    <t xml:space="preserve">Distance à l'origine </t>
  </si>
  <si>
    <t>Individu n° 1 +</t>
  </si>
  <si>
    <t>Individu n° 2 -</t>
  </si>
  <si>
    <t>Individu n° 3 +</t>
  </si>
  <si>
    <t>Individu n° 4 -</t>
  </si>
  <si>
    <t>Individu n° 5 -</t>
  </si>
  <si>
    <t>Individu n° 6 -</t>
  </si>
  <si>
    <t>Individu n° 7 +</t>
  </si>
  <si>
    <t>Individu n° 8 -</t>
  </si>
  <si>
    <t>Individu n° 9 +</t>
  </si>
  <si>
    <t>Individu n° 10 -</t>
  </si>
  <si>
    <t>Matrice des corrélations puisque l'on travaille sur des données C&amp;R</t>
  </si>
  <si>
    <t>Tableau des valeurs propres &gt;=&gt; Variance des composantes principales</t>
  </si>
  <si>
    <t>Trace de la matrice:         4.00000 &lt;=&gt; Inertie du nuage de points</t>
  </si>
  <si>
    <t>Inertie</t>
  </si>
  <si>
    <t>Pourcentage
restitué</t>
  </si>
  <si>
    <t>Anciens axes unitaires &lt;=&gt; vecteurs propres cad les coefficients des combinaisons linéaires (CP)</t>
  </si>
  <si>
    <t>Coordonnées des individus actifs &lt;=&gt; composantes principales</t>
  </si>
  <si>
    <t>n=10 individus</t>
  </si>
  <si>
    <t>Poids relatif = 1/n</t>
  </si>
  <si>
    <t>Poids relatif  %</t>
  </si>
  <si>
    <t xml:space="preserve">Distance² à l'origine </t>
  </si>
  <si>
    <t>Une dist² à l'origine " forte " indique un individu " atypique "</t>
  </si>
  <si>
    <t>Contributions relatives des individus actifs à la variance des composantes principales</t>
  </si>
  <si>
    <t>Permet de détecter des individus qui contribuent " trop fortement "</t>
  </si>
  <si>
    <t>Cosinus carrés des individus actifs &lt;=&gt; indicateur de la qualité de la représentation des individus</t>
  </si>
  <si>
    <t>Plus le cos² est proche de 1 et mieux l'individu est représenté.</t>
  </si>
  <si>
    <t>Somme</t>
  </si>
  <si>
    <t>Trace = somme des éléments de la diagonale = Inertie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</si>
</sst>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%"/>
  </numFmts>
  <fonts count="7" x14ac:knownFonts="1">
    <font>
      <sz val="11"/>
      <color indexed="8"/>
      <name val="Calibri"/>
      <family val="2"/>
      <scheme val="minor"/>
    </font>
    <font>
      <sz val="16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indexed="8"/>
      <name val="Calibri"/>
      <family val="2"/>
      <scheme val="minor"/>
    </font>
    <font>
      <b/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7D7D7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" fontId="4" fillId="0" borderId="3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1" fontId="4" fillId="0" borderId="7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/>
    <xf numFmtId="164" fontId="0" fillId="0" borderId="0" xfId="0" applyNumberFormat="1"/>
    <xf numFmtId="164" fontId="4" fillId="3" borderId="6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right"/>
    </xf>
    <xf numFmtId="164" fontId="4" fillId="3" borderId="1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9" fontId="0" fillId="0" borderId="0" xfId="1" applyFont="1"/>
    <xf numFmtId="166" fontId="4" fillId="0" borderId="6" xfId="1" applyNumberFormat="1" applyFont="1" applyBorder="1" applyAlignment="1">
      <alignment horizontal="right"/>
    </xf>
    <xf numFmtId="166" fontId="4" fillId="0" borderId="8" xfId="1" applyNumberFormat="1" applyFont="1" applyBorder="1" applyAlignment="1">
      <alignment horizontal="right"/>
    </xf>
    <xf numFmtId="166" fontId="4" fillId="0" borderId="2" xfId="1" applyNumberFormat="1" applyFont="1" applyBorder="1" applyAlignment="1">
      <alignment horizontal="right"/>
    </xf>
    <xf numFmtId="166" fontId="4" fillId="0" borderId="9" xfId="1" applyNumberFormat="1" applyFont="1" applyBorder="1" applyAlignment="1">
      <alignment horizontal="right"/>
    </xf>
    <xf numFmtId="166" fontId="4" fillId="0" borderId="4" xfId="1" applyNumberFormat="1" applyFont="1" applyBorder="1" applyAlignment="1">
      <alignment horizontal="right"/>
    </xf>
    <xf numFmtId="166" fontId="4" fillId="0" borderId="10" xfId="1" applyNumberFormat="1" applyFont="1" applyBorder="1" applyAlignment="1">
      <alignment horizontal="right"/>
    </xf>
    <xf numFmtId="166" fontId="6" fillId="0" borderId="9" xfId="1" applyNumberFormat="1" applyFont="1" applyBorder="1" applyAlignment="1">
      <alignment horizontal="right"/>
    </xf>
    <xf numFmtId="164" fontId="4" fillId="3" borderId="4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4" borderId="6" xfId="0" applyNumberFormat="1" applyFont="1" applyFill="1" applyBorder="1" applyAlignment="1">
      <alignment horizontal="right"/>
    </xf>
    <xf numFmtId="164" fontId="4" fillId="4" borderId="2" xfId="0" applyNumberFormat="1" applyFont="1" applyFill="1" applyBorder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64312</xdr:colOff>
      <xdr:row>0</xdr:row>
      <xdr:rowOff>23303</xdr:rowOff>
    </xdr:from>
    <xdr:to>
      <xdr:col>16</xdr:col>
      <xdr:colOff>163317</xdr:colOff>
      <xdr:row>31</xdr:row>
      <xdr:rowOff>23303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577" r="30244"/>
        <a:stretch/>
      </xdr:blipFill>
      <xdr:spPr>
        <a:xfrm>
          <a:off x="6903670" y="23303"/>
          <a:ext cx="6215977" cy="5848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16</xdr:col>
      <xdr:colOff>42359</xdr:colOff>
      <xdr:row>16</xdr:row>
      <xdr:rowOff>55665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3718" y="1070016"/>
          <a:ext cx="4693527" cy="2300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="143" workbookViewId="0"/>
  </sheetViews>
  <sheetFormatPr baseColWidth="10" defaultColWidth="8.7109375" defaultRowHeight="15" x14ac:dyDescent="0.25"/>
  <cols>
    <col min="1" max="1" width="21.7109375" customWidth="1"/>
    <col min="2" max="7" width="16.85546875" customWidth="1"/>
  </cols>
  <sheetData>
    <row r="1" spans="1:7" ht="19.5" x14ac:dyDescent="0.25">
      <c r="A1" s="1" t="s">
        <v>1</v>
      </c>
    </row>
    <row r="3" spans="1:7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pans="1:7" x14ac:dyDescent="0.25">
      <c r="A4" s="5" t="s">
        <v>9</v>
      </c>
      <c r="B4" s="11">
        <v>10</v>
      </c>
      <c r="C4" s="14">
        <v>10</v>
      </c>
      <c r="D4" s="14">
        <v>12.5</v>
      </c>
      <c r="E4" s="14">
        <v>5.2009600000000002</v>
      </c>
      <c r="F4" s="14">
        <v>6</v>
      </c>
      <c r="G4" s="17">
        <v>20</v>
      </c>
    </row>
    <row r="5" spans="1:7" x14ac:dyDescent="0.25">
      <c r="A5" s="3" t="s">
        <v>10</v>
      </c>
      <c r="B5" s="9">
        <v>10</v>
      </c>
      <c r="C5" s="12">
        <v>10</v>
      </c>
      <c r="D5" s="12">
        <v>10.7</v>
      </c>
      <c r="E5" s="12">
        <v>5.3860900000000003</v>
      </c>
      <c r="F5" s="12">
        <v>2</v>
      </c>
      <c r="G5" s="15">
        <v>18</v>
      </c>
    </row>
    <row r="6" spans="1:7" x14ac:dyDescent="0.25">
      <c r="A6" s="3" t="s">
        <v>11</v>
      </c>
      <c r="B6" s="9">
        <v>10</v>
      </c>
      <c r="C6" s="12">
        <v>10</v>
      </c>
      <c r="D6" s="12">
        <v>16.8</v>
      </c>
      <c r="E6" s="12">
        <v>11.3208</v>
      </c>
      <c r="F6" s="12">
        <v>4</v>
      </c>
      <c r="G6" s="15">
        <v>32</v>
      </c>
    </row>
    <row r="7" spans="1:7" x14ac:dyDescent="0.25">
      <c r="A7" s="4" t="s">
        <v>12</v>
      </c>
      <c r="B7" s="10">
        <v>10</v>
      </c>
      <c r="C7" s="13">
        <v>10</v>
      </c>
      <c r="D7" s="13">
        <v>19.600000000000001</v>
      </c>
      <c r="E7" s="13">
        <v>11.3772</v>
      </c>
      <c r="F7" s="13">
        <v>4</v>
      </c>
      <c r="G7" s="16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51" workbookViewId="0"/>
  </sheetViews>
  <sheetFormatPr baseColWidth="10" defaultColWidth="8.7109375" defaultRowHeight="15" x14ac:dyDescent="0.25"/>
  <cols>
    <col min="1" max="1" width="17.140625" customWidth="1"/>
    <col min="2" max="5" width="16.85546875" customWidth="1"/>
  </cols>
  <sheetData>
    <row r="1" spans="1:5" ht="19.5" x14ac:dyDescent="0.25">
      <c r="A1" s="1" t="s">
        <v>41</v>
      </c>
    </row>
    <row r="3" spans="1:5" ht="25.5" x14ac:dyDescent="0.25">
      <c r="A3" s="2" t="s">
        <v>0</v>
      </c>
      <c r="B3" s="2" t="s">
        <v>9</v>
      </c>
      <c r="C3" s="2" t="s">
        <v>10</v>
      </c>
      <c r="D3" s="2" t="s">
        <v>11</v>
      </c>
      <c r="E3" s="2" t="s">
        <v>12</v>
      </c>
    </row>
    <row r="4" spans="1:5" x14ac:dyDescent="0.25">
      <c r="A4" s="5" t="s">
        <v>9</v>
      </c>
      <c r="B4" s="28">
        <v>1</v>
      </c>
      <c r="C4" s="14"/>
      <c r="D4" s="14"/>
      <c r="E4" s="17"/>
    </row>
    <row r="5" spans="1:5" x14ac:dyDescent="0.25">
      <c r="A5" s="3" t="s">
        <v>10</v>
      </c>
      <c r="B5" s="12">
        <v>0.72645199999999999</v>
      </c>
      <c r="C5" s="29">
        <v>1</v>
      </c>
      <c r="D5" s="12"/>
      <c r="E5" s="15"/>
    </row>
    <row r="6" spans="1:5" x14ac:dyDescent="0.25">
      <c r="A6" s="3" t="s">
        <v>11</v>
      </c>
      <c r="B6" s="12">
        <v>-0.81862900000000005</v>
      </c>
      <c r="C6" s="12">
        <v>-0.84887599999999996</v>
      </c>
      <c r="D6" s="29">
        <v>1</v>
      </c>
      <c r="E6" s="15"/>
    </row>
    <row r="7" spans="1:5" x14ac:dyDescent="0.25">
      <c r="A7" s="4" t="s">
        <v>12</v>
      </c>
      <c r="B7" s="13">
        <v>-0.60839399999999999</v>
      </c>
      <c r="C7" s="13">
        <v>-0.70693600000000001</v>
      </c>
      <c r="D7" s="13">
        <v>0.91243399999999997</v>
      </c>
      <c r="E7" s="30">
        <v>1</v>
      </c>
    </row>
    <row r="10" spans="1:5" x14ac:dyDescent="0.25">
      <c r="E10" s="3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baseColWidth="10" defaultColWidth="8.7109375" defaultRowHeight="15" x14ac:dyDescent="0.25"/>
  <cols>
    <col min="1" max="1" width="17.140625" customWidth="1"/>
    <col min="2" max="5" width="16.85546875" customWidth="1"/>
  </cols>
  <sheetData>
    <row r="1" spans="1:5" ht="19.5" x14ac:dyDescent="0.25">
      <c r="A1" s="1" t="s">
        <v>13</v>
      </c>
    </row>
    <row r="3" spans="1:5" ht="25.5" x14ac:dyDescent="0.25">
      <c r="A3" s="2" t="s">
        <v>0</v>
      </c>
      <c r="B3" s="2" t="s">
        <v>9</v>
      </c>
      <c r="C3" s="2" t="s">
        <v>10</v>
      </c>
      <c r="D3" s="2" t="s">
        <v>11</v>
      </c>
      <c r="E3" s="2" t="s">
        <v>12</v>
      </c>
    </row>
    <row r="4" spans="1:5" x14ac:dyDescent="0.25">
      <c r="A4" s="5" t="s">
        <v>9</v>
      </c>
      <c r="B4" s="14">
        <v>99.99</v>
      </c>
      <c r="C4" s="14"/>
      <c r="D4" s="14"/>
      <c r="E4" s="17"/>
    </row>
    <row r="5" spans="1:5" x14ac:dyDescent="0.25">
      <c r="A5" s="3" t="s">
        <v>10</v>
      </c>
      <c r="B5" s="12">
        <v>2.9130099999999999</v>
      </c>
      <c r="C5" s="12">
        <v>99.99</v>
      </c>
      <c r="D5" s="12"/>
      <c r="E5" s="15"/>
    </row>
    <row r="6" spans="1:5" x14ac:dyDescent="0.25">
      <c r="A6" s="3" t="s">
        <v>11</v>
      </c>
      <c r="B6" s="12">
        <v>-3.64499</v>
      </c>
      <c r="C6" s="12">
        <v>-3.9595400000000001</v>
      </c>
      <c r="D6" s="12">
        <v>99.99</v>
      </c>
      <c r="E6" s="15"/>
    </row>
    <row r="7" spans="1:5" x14ac:dyDescent="0.25">
      <c r="A7" s="4" t="s">
        <v>12</v>
      </c>
      <c r="B7" s="13">
        <v>-2.23373</v>
      </c>
      <c r="C7" s="13">
        <v>-2.78607</v>
      </c>
      <c r="D7" s="13">
        <v>4.8758100000000004</v>
      </c>
      <c r="E7" s="16">
        <v>99.99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167" workbookViewId="0"/>
  </sheetViews>
  <sheetFormatPr baseColWidth="10" defaultColWidth="8.7109375" defaultRowHeight="15" x14ac:dyDescent="0.25"/>
  <cols>
    <col min="1" max="1" width="9.140625" customWidth="1"/>
    <col min="2" max="4" width="16.85546875" customWidth="1"/>
    <col min="5" max="6" width="16" customWidth="1"/>
  </cols>
  <sheetData>
    <row r="1" spans="1:6" ht="19.5" x14ac:dyDescent="0.25">
      <c r="A1" s="1" t="s">
        <v>42</v>
      </c>
    </row>
    <row r="3" spans="1:6" x14ac:dyDescent="0.25">
      <c r="A3" s="25" t="s">
        <v>43</v>
      </c>
    </row>
    <row r="4" spans="1:6" ht="15.75" thickBot="1" x14ac:dyDescent="0.3"/>
    <row r="5" spans="1:6" ht="26.25" thickBot="1" x14ac:dyDescent="0.3">
      <c r="A5" s="2" t="s">
        <v>14</v>
      </c>
      <c r="B5" s="2" t="s">
        <v>15</v>
      </c>
      <c r="C5" s="2" t="s">
        <v>45</v>
      </c>
      <c r="D5" s="2" t="s">
        <v>16</v>
      </c>
      <c r="E5" s="2" t="s">
        <v>45</v>
      </c>
      <c r="F5" s="2" t="s">
        <v>16</v>
      </c>
    </row>
    <row r="6" spans="1:6" x14ac:dyDescent="0.25">
      <c r="A6" s="8">
        <v>1</v>
      </c>
      <c r="B6" s="14">
        <v>3.3189500000000001</v>
      </c>
      <c r="C6" s="21">
        <v>82.973600000000005</v>
      </c>
      <c r="D6" s="24">
        <v>82.973600000000005</v>
      </c>
      <c r="E6" s="33">
        <f>B6/$B$11</f>
        <v>0.82973667026332965</v>
      </c>
      <c r="F6" s="34">
        <f>E6</f>
        <v>0.82973667026332965</v>
      </c>
    </row>
    <row r="7" spans="1:6" x14ac:dyDescent="0.25">
      <c r="A7" s="6">
        <v>2</v>
      </c>
      <c r="B7" s="12">
        <v>0.40349200000000002</v>
      </c>
      <c r="C7" s="19">
        <v>10.087300000000001</v>
      </c>
      <c r="D7" s="22">
        <v>93.061000000000007</v>
      </c>
      <c r="E7" s="35">
        <f t="shared" ref="E7:E9" si="0">B7/$B$11</f>
        <v>0.10087289912710086</v>
      </c>
      <c r="F7" s="39">
        <f>F6+E7</f>
        <v>0.93060956939043049</v>
      </c>
    </row>
    <row r="8" spans="1:6" x14ac:dyDescent="0.25">
      <c r="A8" s="6">
        <v>3</v>
      </c>
      <c r="B8" s="12">
        <v>0.250805</v>
      </c>
      <c r="C8" s="19">
        <v>6.2701200000000004</v>
      </c>
      <c r="D8" s="22">
        <v>99.331100000000006</v>
      </c>
      <c r="E8" s="35">
        <f t="shared" si="0"/>
        <v>6.2701187298812688E-2</v>
      </c>
      <c r="F8" s="36">
        <f t="shared" ref="F8:F9" si="1">F7+E8</f>
        <v>0.99331075668924318</v>
      </c>
    </row>
    <row r="9" spans="1:6" ht="15.75" thickBot="1" x14ac:dyDescent="0.3">
      <c r="A9" s="7">
        <v>4</v>
      </c>
      <c r="B9" s="13">
        <v>2.6757E-2</v>
      </c>
      <c r="C9" s="20">
        <v>0.66892399999999996</v>
      </c>
      <c r="D9" s="23">
        <v>100</v>
      </c>
      <c r="E9" s="37">
        <f t="shared" si="0"/>
        <v>6.6892433107566878E-3</v>
      </c>
      <c r="F9" s="38">
        <f t="shared" si="1"/>
        <v>0.99999999999999989</v>
      </c>
    </row>
    <row r="11" spans="1:6" x14ac:dyDescent="0.25">
      <c r="A11" t="s">
        <v>44</v>
      </c>
      <c r="B11" s="27">
        <f>SUM(B6:B9)</f>
        <v>4.0000040000000006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baseColWidth="10" defaultColWidth="8.7109375" defaultRowHeight="15" x14ac:dyDescent="0.25"/>
  <cols>
    <col min="1" max="1" width="9.140625" customWidth="1"/>
    <col min="2" max="4" width="16.85546875" customWidth="1"/>
  </cols>
  <sheetData>
    <row r="1" spans="1:4" ht="19.5" x14ac:dyDescent="0.25">
      <c r="A1" s="1" t="s">
        <v>17</v>
      </c>
    </row>
    <row r="3" spans="1:4" ht="25.5" x14ac:dyDescent="0.25">
      <c r="A3" s="2" t="s">
        <v>14</v>
      </c>
      <c r="B3" s="2" t="s">
        <v>18</v>
      </c>
      <c r="C3" s="2" t="s">
        <v>15</v>
      </c>
      <c r="D3" s="2" t="s">
        <v>19</v>
      </c>
    </row>
    <row r="4" spans="1:4" x14ac:dyDescent="0.25">
      <c r="A4" s="8">
        <v>1</v>
      </c>
      <c r="B4" s="14">
        <v>0.25239600000000001</v>
      </c>
      <c r="C4" s="14">
        <v>3.3189500000000001</v>
      </c>
      <c r="D4" s="17">
        <v>6.3855000000000004</v>
      </c>
    </row>
    <row r="5" spans="1:4" x14ac:dyDescent="0.25">
      <c r="A5" s="6">
        <v>2</v>
      </c>
      <c r="B5" s="12">
        <v>3.0684400000000001E-2</v>
      </c>
      <c r="C5" s="12">
        <v>0.40349200000000002</v>
      </c>
      <c r="D5" s="15">
        <v>0.77629999999999999</v>
      </c>
    </row>
    <row r="6" spans="1:4" x14ac:dyDescent="0.25">
      <c r="A6" s="6">
        <v>3</v>
      </c>
      <c r="B6" s="12">
        <v>1.9073E-2</v>
      </c>
      <c r="C6" s="12">
        <v>0.250805</v>
      </c>
      <c r="D6" s="15">
        <v>0.48253600000000002</v>
      </c>
    </row>
    <row r="7" spans="1:4" x14ac:dyDescent="0.25">
      <c r="A7" s="7">
        <v>4</v>
      </c>
      <c r="B7" s="13">
        <v>2.0347899999999999E-3</v>
      </c>
      <c r="C7" s="13">
        <v>2.6757E-2</v>
      </c>
      <c r="D7" s="16">
        <v>5.1479200000000003E-2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109" workbookViewId="0"/>
  </sheetViews>
  <sheetFormatPr baseColWidth="10" defaultColWidth="8.7109375" defaultRowHeight="15" x14ac:dyDescent="0.25"/>
  <cols>
    <col min="1" max="1" width="21.7109375" customWidth="1"/>
    <col min="2" max="5" width="16.85546875" customWidth="1"/>
  </cols>
  <sheetData>
    <row r="1" spans="1:5" ht="19.5" x14ac:dyDescent="0.25">
      <c r="A1" s="1" t="s">
        <v>20</v>
      </c>
    </row>
    <row r="3" spans="1:5" x14ac:dyDescent="0.25">
      <c r="A3" s="26" t="s">
        <v>21</v>
      </c>
    </row>
    <row r="4" spans="1:5" x14ac:dyDescent="0.25">
      <c r="A4" s="2" t="s">
        <v>2</v>
      </c>
      <c r="B4" s="2" t="s">
        <v>22</v>
      </c>
      <c r="C4" s="2" t="s">
        <v>23</v>
      </c>
      <c r="D4" s="2" t="s">
        <v>24</v>
      </c>
      <c r="E4" s="2" t="s">
        <v>25</v>
      </c>
    </row>
    <row r="5" spans="1:5" x14ac:dyDescent="0.25">
      <c r="A5" s="5" t="s">
        <v>9</v>
      </c>
      <c r="B5" s="14">
        <v>-0.86340799999999995</v>
      </c>
      <c r="C5" s="14">
        <v>-0.44631799999999999</v>
      </c>
      <c r="D5" s="14">
        <v>-0.231293</v>
      </c>
      <c r="E5" s="17">
        <v>4.2780600000000002E-2</v>
      </c>
    </row>
    <row r="6" spans="1:5" x14ac:dyDescent="0.25">
      <c r="A6" s="3" t="s">
        <v>10</v>
      </c>
      <c r="B6" s="12">
        <v>-0.901953</v>
      </c>
      <c r="C6" s="12">
        <v>-9.7665699999999994E-2</v>
      </c>
      <c r="D6" s="12">
        <v>0.41972700000000002</v>
      </c>
      <c r="E6" s="15">
        <v>2.7772000000000002E-2</v>
      </c>
    </row>
    <row r="7" spans="1:5" x14ac:dyDescent="0.25">
      <c r="A7" s="3" t="s">
        <v>11</v>
      </c>
      <c r="B7" s="12">
        <v>0.98474300000000003</v>
      </c>
      <c r="C7" s="12">
        <v>-9.0951000000000004E-2</v>
      </c>
      <c r="D7" s="12">
        <v>6.3641299999999998E-2</v>
      </c>
      <c r="E7" s="15">
        <v>0.13400999999999999</v>
      </c>
    </row>
    <row r="8" spans="1:5" x14ac:dyDescent="0.25">
      <c r="A8" s="4" t="s">
        <v>12</v>
      </c>
      <c r="B8" s="13">
        <v>0.88895100000000005</v>
      </c>
      <c r="C8" s="13">
        <v>-0.431836</v>
      </c>
      <c r="D8" s="13">
        <v>0.130719</v>
      </c>
      <c r="E8" s="16">
        <v>-7.8720700000000005E-2</v>
      </c>
    </row>
    <row r="10" spans="1:5" x14ac:dyDescent="0.25">
      <c r="A10" s="26" t="s">
        <v>26</v>
      </c>
    </row>
    <row r="11" spans="1:5" x14ac:dyDescent="0.25">
      <c r="A11" s="2" t="s">
        <v>2</v>
      </c>
      <c r="B11" s="2" t="s">
        <v>22</v>
      </c>
      <c r="C11" s="2" t="s">
        <v>23</v>
      </c>
      <c r="D11" s="2" t="s">
        <v>24</v>
      </c>
      <c r="E11" s="2" t="s">
        <v>25</v>
      </c>
    </row>
    <row r="12" spans="1:5" x14ac:dyDescent="0.25">
      <c r="A12" s="5" t="s">
        <v>9</v>
      </c>
      <c r="B12" s="28">
        <v>-0.86340799999999995</v>
      </c>
      <c r="C12" s="28">
        <v>-0.44631799999999999</v>
      </c>
      <c r="D12" s="14">
        <v>-0.231293</v>
      </c>
      <c r="E12" s="17">
        <v>4.2780600000000002E-2</v>
      </c>
    </row>
    <row r="13" spans="1:5" x14ac:dyDescent="0.25">
      <c r="A13" s="3" t="s">
        <v>10</v>
      </c>
      <c r="B13" s="29">
        <v>-0.901953</v>
      </c>
      <c r="C13" s="29">
        <v>-9.7665699999999994E-2</v>
      </c>
      <c r="D13" s="12">
        <v>0.41972700000000002</v>
      </c>
      <c r="E13" s="15">
        <v>2.7772000000000002E-2</v>
      </c>
    </row>
    <row r="14" spans="1:5" x14ac:dyDescent="0.25">
      <c r="A14" s="3" t="s">
        <v>11</v>
      </c>
      <c r="B14" s="29">
        <v>0.98474300000000003</v>
      </c>
      <c r="C14" s="29">
        <v>-9.0951000000000004E-2</v>
      </c>
      <c r="D14" s="12">
        <v>6.3641299999999998E-2</v>
      </c>
      <c r="E14" s="15">
        <v>0.13400999999999999</v>
      </c>
    </row>
    <row r="15" spans="1:5" x14ac:dyDescent="0.25">
      <c r="A15" s="4" t="s">
        <v>12</v>
      </c>
      <c r="B15" s="40">
        <v>0.88895100000000005</v>
      </c>
      <c r="C15" s="40">
        <v>-0.431836</v>
      </c>
      <c r="D15" s="13">
        <v>0.130719</v>
      </c>
      <c r="E15" s="16">
        <v>-7.8720700000000005E-2</v>
      </c>
    </row>
    <row r="17" spans="1:5" x14ac:dyDescent="0.25">
      <c r="A17" s="26" t="s">
        <v>46</v>
      </c>
    </row>
    <row r="18" spans="1:5" x14ac:dyDescent="0.25">
      <c r="A18" s="2" t="s">
        <v>2</v>
      </c>
      <c r="B18" s="2" t="s">
        <v>22</v>
      </c>
      <c r="C18" s="2" t="s">
        <v>23</v>
      </c>
      <c r="D18" s="2" t="s">
        <v>24</v>
      </c>
      <c r="E18" s="2" t="s">
        <v>25</v>
      </c>
    </row>
    <row r="19" spans="1:5" x14ac:dyDescent="0.25">
      <c r="A19" s="5" t="s">
        <v>9</v>
      </c>
      <c r="B19" s="14">
        <v>-0.47393200000000002</v>
      </c>
      <c r="C19" s="14">
        <v>-0.70262899999999995</v>
      </c>
      <c r="D19" s="14">
        <v>-0.46184399999999998</v>
      </c>
      <c r="E19" s="17">
        <v>0.26153399999999999</v>
      </c>
    </row>
    <row r="20" spans="1:5" x14ac:dyDescent="0.25">
      <c r="A20" s="3" t="s">
        <v>10</v>
      </c>
      <c r="B20" s="12">
        <v>-0.49508999999999997</v>
      </c>
      <c r="C20" s="12">
        <v>-0.153753</v>
      </c>
      <c r="D20" s="12">
        <v>0.83810499999999999</v>
      </c>
      <c r="E20" s="15">
        <v>0.16978099999999999</v>
      </c>
    </row>
    <row r="21" spans="1:5" x14ac:dyDescent="0.25">
      <c r="A21" s="3" t="s">
        <v>11</v>
      </c>
      <c r="B21" s="12">
        <v>0.54053399999999996</v>
      </c>
      <c r="C21" s="12">
        <v>-0.143182</v>
      </c>
      <c r="D21" s="12">
        <v>0.127078</v>
      </c>
      <c r="E21" s="15">
        <v>0.81925199999999998</v>
      </c>
    </row>
    <row r="22" spans="1:5" x14ac:dyDescent="0.25">
      <c r="A22" s="4" t="s">
        <v>12</v>
      </c>
      <c r="B22" s="13">
        <v>0.48795300000000003</v>
      </c>
      <c r="C22" s="13">
        <v>-0.67983099999999996</v>
      </c>
      <c r="D22" s="13">
        <v>0.26101799999999997</v>
      </c>
      <c r="E22" s="16">
        <v>-0.48124899999999998</v>
      </c>
    </row>
    <row r="24" spans="1:5" x14ac:dyDescent="0.25">
      <c r="B24" s="27">
        <f>SUMSQ(B19:B22)</f>
        <v>1.0000007840889999</v>
      </c>
    </row>
    <row r="25" spans="1:5" x14ac:dyDescent="0.25">
      <c r="B25" s="27"/>
    </row>
    <row r="26" spans="1:5" x14ac:dyDescent="0.25">
      <c r="B26" s="27"/>
    </row>
    <row r="27" spans="1:5" x14ac:dyDescent="0.25">
      <c r="B27" s="2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="154" workbookViewId="0"/>
  </sheetViews>
  <sheetFormatPr baseColWidth="10" defaultColWidth="8.7109375" defaultRowHeight="15" x14ac:dyDescent="0.25"/>
  <cols>
    <col min="1" max="1" width="15" customWidth="1"/>
    <col min="2" max="2" width="9.7109375" customWidth="1"/>
    <col min="3" max="3" width="11.42578125" customWidth="1"/>
    <col min="4" max="7" width="7.28515625" bestFit="1" customWidth="1"/>
    <col min="8" max="8" width="9.5703125" customWidth="1"/>
  </cols>
  <sheetData>
    <row r="1" spans="1:11" ht="19.5" x14ac:dyDescent="0.25">
      <c r="A1" s="1" t="s">
        <v>27</v>
      </c>
      <c r="I1" t="s">
        <v>48</v>
      </c>
    </row>
    <row r="2" spans="1:11" ht="19.5" x14ac:dyDescent="0.25">
      <c r="A2" s="1"/>
      <c r="I2" t="s">
        <v>49</v>
      </c>
      <c r="K2" s="32">
        <f>1/10</f>
        <v>0.1</v>
      </c>
    </row>
    <row r="4" spans="1:11" x14ac:dyDescent="0.25">
      <c r="A4" s="26" t="s">
        <v>47</v>
      </c>
      <c r="I4" t="s">
        <v>52</v>
      </c>
    </row>
    <row r="5" spans="1:11" x14ac:dyDescent="0.25">
      <c r="A5" s="26"/>
    </row>
    <row r="6" spans="1:11" ht="25.5" x14ac:dyDescent="0.25">
      <c r="A6" s="2" t="s">
        <v>28</v>
      </c>
      <c r="B6" s="2" t="s">
        <v>50</v>
      </c>
      <c r="C6" s="2" t="s">
        <v>51</v>
      </c>
      <c r="D6" s="2" t="s">
        <v>22</v>
      </c>
      <c r="E6" s="2" t="s">
        <v>23</v>
      </c>
      <c r="F6" s="2" t="s">
        <v>24</v>
      </c>
      <c r="G6" s="2" t="s">
        <v>25</v>
      </c>
    </row>
    <row r="7" spans="1:11" x14ac:dyDescent="0.25">
      <c r="A7" s="5" t="s">
        <v>31</v>
      </c>
      <c r="B7" s="14">
        <v>10</v>
      </c>
      <c r="C7" s="14">
        <v>2.5613299999999999</v>
      </c>
      <c r="D7" s="28">
        <v>-1.3844399999999999</v>
      </c>
      <c r="E7" s="28">
        <v>-0.76541999999999999</v>
      </c>
      <c r="F7" s="14">
        <v>-0.19919000000000001</v>
      </c>
      <c r="G7" s="17">
        <v>-0.13827100000000001</v>
      </c>
    </row>
    <row r="8" spans="1:11" x14ac:dyDescent="0.25">
      <c r="A8" s="3" t="s">
        <v>32</v>
      </c>
      <c r="B8" s="12">
        <v>10</v>
      </c>
      <c r="C8" s="12">
        <v>5.2962400000000001</v>
      </c>
      <c r="D8" s="29">
        <v>-2.0831499999999998</v>
      </c>
      <c r="E8" s="29">
        <v>4.3722999999999998E-2</v>
      </c>
      <c r="F8" s="12">
        <v>-0.96529399999999999</v>
      </c>
      <c r="G8" s="15">
        <v>0.151697</v>
      </c>
    </row>
    <row r="9" spans="1:11" x14ac:dyDescent="0.25">
      <c r="A9" s="3" t="s">
        <v>33</v>
      </c>
      <c r="B9" s="12">
        <v>10</v>
      </c>
      <c r="C9" s="12">
        <v>4.6662699999999999</v>
      </c>
      <c r="D9" s="29">
        <v>1.8070600000000001</v>
      </c>
      <c r="E9" s="29">
        <v>-0.93399600000000005</v>
      </c>
      <c r="F9" s="12">
        <v>0.70583700000000005</v>
      </c>
      <c r="G9" s="15">
        <v>0.17388700000000001</v>
      </c>
    </row>
    <row r="10" spans="1:11" x14ac:dyDescent="0.25">
      <c r="A10" s="3" t="s">
        <v>34</v>
      </c>
      <c r="B10" s="12">
        <v>10</v>
      </c>
      <c r="C10" s="12">
        <v>4.5358900000000002</v>
      </c>
      <c r="D10" s="29">
        <v>-1.9048799999999999</v>
      </c>
      <c r="E10" s="29">
        <v>0.84666399999999997</v>
      </c>
      <c r="F10" s="12">
        <v>0.434332</v>
      </c>
      <c r="G10" s="15">
        <v>-4.2693399999999999E-2</v>
      </c>
    </row>
    <row r="11" spans="1:11" x14ac:dyDescent="0.25">
      <c r="A11" s="3" t="s">
        <v>35</v>
      </c>
      <c r="B11" s="12">
        <v>10</v>
      </c>
      <c r="C11" s="12">
        <v>2.6232099999999998</v>
      </c>
      <c r="D11" s="29">
        <v>1.4684699999999999</v>
      </c>
      <c r="E11" s="29">
        <v>0.57592299999999996</v>
      </c>
      <c r="F11" s="12">
        <v>0.36128199999999999</v>
      </c>
      <c r="G11" s="15">
        <v>6.7691799999999996E-2</v>
      </c>
    </row>
    <row r="12" spans="1:11" x14ac:dyDescent="0.25">
      <c r="A12" s="3" t="s">
        <v>36</v>
      </c>
      <c r="B12" s="12">
        <v>10</v>
      </c>
      <c r="C12" s="12">
        <v>5.7723599999999999</v>
      </c>
      <c r="D12" s="29">
        <v>2.3666800000000001</v>
      </c>
      <c r="E12" s="29">
        <v>0.21532699999999999</v>
      </c>
      <c r="F12" s="12">
        <v>-0.210756</v>
      </c>
      <c r="G12" s="15">
        <v>-0.28358100000000003</v>
      </c>
    </row>
    <row r="13" spans="1:11" x14ac:dyDescent="0.25">
      <c r="A13" s="3" t="s">
        <v>37</v>
      </c>
      <c r="B13" s="12">
        <v>10</v>
      </c>
      <c r="C13" s="12">
        <v>3.1356899999999999</v>
      </c>
      <c r="D13" s="29">
        <v>-1.4824999999999999</v>
      </c>
      <c r="E13" s="29">
        <v>-0.942021</v>
      </c>
      <c r="F13" s="12">
        <v>0.15790499999999999</v>
      </c>
      <c r="G13" s="15">
        <v>-0.159826</v>
      </c>
    </row>
    <row r="14" spans="1:11" x14ac:dyDescent="0.25">
      <c r="A14" s="3" t="s">
        <v>38</v>
      </c>
      <c r="B14" s="12">
        <v>10</v>
      </c>
      <c r="C14" s="12">
        <v>4.4070400000000003</v>
      </c>
      <c r="D14" s="29">
        <v>-1.9977799999999999</v>
      </c>
      <c r="E14" s="29">
        <v>0.40312199999999998</v>
      </c>
      <c r="F14" s="12">
        <v>0.48067300000000002</v>
      </c>
      <c r="G14" s="15">
        <v>0.149535</v>
      </c>
    </row>
    <row r="15" spans="1:11" x14ac:dyDescent="0.25">
      <c r="A15" s="3" t="s">
        <v>39</v>
      </c>
      <c r="B15" s="12">
        <v>10</v>
      </c>
      <c r="C15" s="12">
        <v>5.70031</v>
      </c>
      <c r="D15" s="29">
        <v>2.2904399999999998</v>
      </c>
      <c r="E15" s="29">
        <v>-9.2497800000000005E-2</v>
      </c>
      <c r="F15" s="12">
        <v>-0.633745</v>
      </c>
      <c r="G15" s="15">
        <v>0.20982200000000001</v>
      </c>
    </row>
    <row r="16" spans="1:11" ht="15.75" thickBot="1" x14ac:dyDescent="0.3">
      <c r="A16" s="4" t="s">
        <v>40</v>
      </c>
      <c r="B16" s="13">
        <v>10</v>
      </c>
      <c r="C16" s="13">
        <v>1.30166</v>
      </c>
      <c r="D16" s="40">
        <v>0.92010800000000004</v>
      </c>
      <c r="E16" s="40">
        <v>0.64917899999999995</v>
      </c>
      <c r="F16" s="13">
        <v>-0.13104399999999999</v>
      </c>
      <c r="G16" s="16">
        <v>-0.12826299999999999</v>
      </c>
    </row>
    <row r="17" spans="1:9" x14ac:dyDescent="0.25">
      <c r="A17" s="41"/>
      <c r="B17" s="42"/>
      <c r="C17" s="42"/>
      <c r="D17" s="43"/>
      <c r="E17" s="43"/>
      <c r="F17" s="42"/>
      <c r="G17" s="42"/>
    </row>
    <row r="18" spans="1:9" x14ac:dyDescent="0.25">
      <c r="A18" s="41"/>
      <c r="B18" s="42"/>
      <c r="C18" s="42">
        <f>AVERAGE(C7:C16)</f>
        <v>4</v>
      </c>
      <c r="D18" s="43">
        <f>AVERAGE(D7:D16)</f>
        <v>8.0000000007851568E-7</v>
      </c>
      <c r="E18" s="43">
        <f t="shared" ref="E18:G18" si="0">AVERAGE(E7:E16)</f>
        <v>3.1999999997589514E-7</v>
      </c>
      <c r="F18" s="43">
        <f t="shared" si="0"/>
        <v>0</v>
      </c>
      <c r="G18" s="43">
        <f t="shared" si="0"/>
        <v>-1.5999999999904979E-7</v>
      </c>
    </row>
    <row r="19" spans="1:9" x14ac:dyDescent="0.25">
      <c r="A19" s="41"/>
      <c r="B19" s="42"/>
      <c r="C19" s="42"/>
      <c r="D19" s="43">
        <f>VARP(D7:D16)</f>
        <v>3.3189445361057603</v>
      </c>
      <c r="E19" s="43">
        <f t="shared" ref="E19:G19" si="1">VARP(E7:E16)</f>
        <v>0.40349210812688163</v>
      </c>
      <c r="F19" s="43">
        <f t="shared" si="1"/>
        <v>0.25080478713040005</v>
      </c>
      <c r="G19" s="43">
        <f t="shared" si="1"/>
        <v>2.6757236312454399E-2</v>
      </c>
    </row>
    <row r="20" spans="1:9" x14ac:dyDescent="0.25">
      <c r="A20" s="41"/>
      <c r="B20" s="42"/>
      <c r="C20" s="42"/>
      <c r="D20" s="43"/>
      <c r="E20" s="43"/>
      <c r="F20" s="42"/>
      <c r="G20" s="42"/>
    </row>
    <row r="22" spans="1:9" x14ac:dyDescent="0.25">
      <c r="A22" s="26" t="s">
        <v>53</v>
      </c>
    </row>
    <row r="23" spans="1:9" ht="15.75" thickBot="1" x14ac:dyDescent="0.3">
      <c r="A23" s="26"/>
    </row>
    <row r="24" spans="1:9" ht="26.25" thickBot="1" x14ac:dyDescent="0.3">
      <c r="A24" s="2" t="s">
        <v>28</v>
      </c>
      <c r="B24" s="2" t="s">
        <v>29</v>
      </c>
      <c r="C24" s="2" t="s">
        <v>30</v>
      </c>
      <c r="D24" s="2" t="s">
        <v>22</v>
      </c>
      <c r="E24" s="2" t="s">
        <v>23</v>
      </c>
      <c r="F24" s="2" t="s">
        <v>24</v>
      </c>
      <c r="G24" s="2" t="s">
        <v>25</v>
      </c>
    </row>
    <row r="25" spans="1:9" x14ac:dyDescent="0.25">
      <c r="A25" s="5" t="s">
        <v>31</v>
      </c>
      <c r="B25" s="14">
        <v>10</v>
      </c>
      <c r="C25" s="14">
        <v>2.5613299999999999</v>
      </c>
      <c r="D25" s="14">
        <v>5.7749300000000003</v>
      </c>
      <c r="E25" s="14">
        <v>14.5199</v>
      </c>
      <c r="F25" s="14">
        <v>1.5819799999999999</v>
      </c>
      <c r="G25" s="17">
        <v>7.1453600000000002</v>
      </c>
      <c r="I25" t="s">
        <v>54</v>
      </c>
    </row>
    <row r="26" spans="1:9" x14ac:dyDescent="0.25">
      <c r="A26" s="3" t="s">
        <v>32</v>
      </c>
      <c r="B26" s="12">
        <v>10</v>
      </c>
      <c r="C26" s="12">
        <v>5.2962400000000001</v>
      </c>
      <c r="D26" s="12">
        <v>13.074999999999999</v>
      </c>
      <c r="E26" s="12">
        <v>4.7378900000000002E-2</v>
      </c>
      <c r="F26" s="12">
        <v>37.152099999999997</v>
      </c>
      <c r="G26" s="15">
        <v>8.60032</v>
      </c>
    </row>
    <row r="27" spans="1:9" x14ac:dyDescent="0.25">
      <c r="A27" s="3" t="s">
        <v>33</v>
      </c>
      <c r="B27" s="12">
        <v>10</v>
      </c>
      <c r="C27" s="12">
        <v>4.6662699999999999</v>
      </c>
      <c r="D27" s="12">
        <v>9.8388899999999992</v>
      </c>
      <c r="E27" s="12">
        <v>21.62</v>
      </c>
      <c r="F27" s="12">
        <v>19.8643</v>
      </c>
      <c r="G27" s="15">
        <v>11.3005</v>
      </c>
    </row>
    <row r="28" spans="1:9" x14ac:dyDescent="0.25">
      <c r="A28" s="3" t="s">
        <v>34</v>
      </c>
      <c r="B28" s="12">
        <v>10</v>
      </c>
      <c r="C28" s="12">
        <v>4.5358900000000002</v>
      </c>
      <c r="D28" s="12">
        <v>10.9329</v>
      </c>
      <c r="E28" s="12">
        <v>17.765899999999998</v>
      </c>
      <c r="F28" s="12">
        <v>7.52156</v>
      </c>
      <c r="G28" s="15">
        <v>0.68121600000000004</v>
      </c>
    </row>
    <row r="29" spans="1:9" x14ac:dyDescent="0.25">
      <c r="A29" s="3" t="s">
        <v>35</v>
      </c>
      <c r="B29" s="12">
        <v>10</v>
      </c>
      <c r="C29" s="12">
        <v>2.6232099999999998</v>
      </c>
      <c r="D29" s="12">
        <v>6.4972799999999999</v>
      </c>
      <c r="E29" s="12">
        <v>8.2203999999999997</v>
      </c>
      <c r="F29" s="12">
        <v>5.2042400000000004</v>
      </c>
      <c r="G29" s="15">
        <v>1.71252</v>
      </c>
    </row>
    <row r="30" spans="1:9" x14ac:dyDescent="0.25">
      <c r="A30" s="3" t="s">
        <v>36</v>
      </c>
      <c r="B30" s="12">
        <v>10</v>
      </c>
      <c r="C30" s="12">
        <v>5.7723599999999999</v>
      </c>
      <c r="D30" s="12">
        <v>16.876300000000001</v>
      </c>
      <c r="E30" s="12">
        <v>1.1491100000000001</v>
      </c>
      <c r="F30" s="12">
        <v>1.7710300000000001</v>
      </c>
      <c r="G30" s="15">
        <v>30.055</v>
      </c>
    </row>
    <row r="31" spans="1:9" x14ac:dyDescent="0.25">
      <c r="A31" s="3" t="s">
        <v>37</v>
      </c>
      <c r="B31" s="12">
        <v>10</v>
      </c>
      <c r="C31" s="12">
        <v>3.1356899999999999</v>
      </c>
      <c r="D31" s="12">
        <v>6.6219999999999999</v>
      </c>
      <c r="E31" s="12">
        <v>21.993099999999998</v>
      </c>
      <c r="F31" s="12">
        <v>0.99416499999999997</v>
      </c>
      <c r="G31" s="15">
        <v>9.54678</v>
      </c>
    </row>
    <row r="32" spans="1:9" x14ac:dyDescent="0.25">
      <c r="A32" s="3" t="s">
        <v>38</v>
      </c>
      <c r="B32" s="12">
        <v>10</v>
      </c>
      <c r="C32" s="12">
        <v>4.4070400000000003</v>
      </c>
      <c r="D32" s="12">
        <v>12.0253</v>
      </c>
      <c r="E32" s="12">
        <v>4.0275100000000004</v>
      </c>
      <c r="F32" s="12">
        <v>9.2121999999999993</v>
      </c>
      <c r="G32" s="15">
        <v>8.3569899999999997</v>
      </c>
    </row>
    <row r="33" spans="1:8" x14ac:dyDescent="0.25">
      <c r="A33" s="3" t="s">
        <v>39</v>
      </c>
      <c r="B33" s="12">
        <v>10</v>
      </c>
      <c r="C33" s="12">
        <v>5.70031</v>
      </c>
      <c r="D33" s="12">
        <v>15.8065</v>
      </c>
      <c r="E33" s="12">
        <v>0.21204500000000001</v>
      </c>
      <c r="F33" s="12">
        <v>16.0138</v>
      </c>
      <c r="G33" s="15">
        <v>16.453700000000001</v>
      </c>
    </row>
    <row r="34" spans="1:8" ht="15.75" thickBot="1" x14ac:dyDescent="0.3">
      <c r="A34" s="4" t="s">
        <v>40</v>
      </c>
      <c r="B34" s="13">
        <v>10</v>
      </c>
      <c r="C34" s="13">
        <v>1.30166</v>
      </c>
      <c r="D34" s="13">
        <v>2.5508000000000002</v>
      </c>
      <c r="E34" s="13">
        <v>10.444699999999999</v>
      </c>
      <c r="F34" s="13">
        <v>0.68469199999999997</v>
      </c>
      <c r="G34" s="16">
        <v>6.1484399999999999</v>
      </c>
    </row>
    <row r="35" spans="1:8" x14ac:dyDescent="0.25">
      <c r="A35" s="41"/>
      <c r="B35" s="42"/>
      <c r="C35" s="42"/>
      <c r="E35" s="42"/>
      <c r="F35" s="42"/>
      <c r="G35" s="42"/>
    </row>
    <row r="36" spans="1:8" x14ac:dyDescent="0.25">
      <c r="A36" s="41"/>
      <c r="B36" s="42"/>
      <c r="C36" s="42"/>
      <c r="D36" s="42">
        <f>SUM(D25:D34)</f>
        <v>99.999899999999997</v>
      </c>
      <c r="E36" s="42"/>
      <c r="F36" s="42"/>
      <c r="G36" s="42"/>
    </row>
    <row r="37" spans="1:8" x14ac:dyDescent="0.25">
      <c r="A37" s="41"/>
      <c r="B37" s="42"/>
      <c r="C37" s="42"/>
      <c r="D37" s="42"/>
      <c r="E37" s="42"/>
      <c r="F37" s="42"/>
      <c r="G37" s="42"/>
    </row>
    <row r="39" spans="1:8" x14ac:dyDescent="0.25">
      <c r="A39" s="26" t="s">
        <v>55</v>
      </c>
    </row>
    <row r="40" spans="1:8" x14ac:dyDescent="0.25">
      <c r="A40" s="26"/>
      <c r="E40" t="s">
        <v>56</v>
      </c>
    </row>
    <row r="41" spans="1:8" ht="15.75" thickBot="1" x14ac:dyDescent="0.3">
      <c r="A41" s="26"/>
    </row>
    <row r="42" spans="1:8" ht="26.25" thickBot="1" x14ac:dyDescent="0.3">
      <c r="A42" s="2" t="s">
        <v>28</v>
      </c>
      <c r="B42" s="2" t="s">
        <v>29</v>
      </c>
      <c r="C42" s="2" t="s">
        <v>30</v>
      </c>
      <c r="D42" s="2" t="s">
        <v>22</v>
      </c>
      <c r="E42" s="2" t="s">
        <v>23</v>
      </c>
      <c r="F42" s="2" t="s">
        <v>24</v>
      </c>
      <c r="G42" s="2" t="s">
        <v>25</v>
      </c>
      <c r="H42" s="2" t="s">
        <v>57</v>
      </c>
    </row>
    <row r="43" spans="1:8" x14ac:dyDescent="0.25">
      <c r="A43" s="5" t="s">
        <v>31</v>
      </c>
      <c r="B43" s="14">
        <v>10</v>
      </c>
      <c r="C43" s="14">
        <v>2.5613299999999999</v>
      </c>
      <c r="D43" s="44">
        <v>0.748309</v>
      </c>
      <c r="E43" s="44">
        <v>0.22873599999999999</v>
      </c>
      <c r="F43" s="14">
        <v>1.54906E-2</v>
      </c>
      <c r="G43" s="17">
        <v>7.4644000000000004E-3</v>
      </c>
      <c r="H43" s="18">
        <f>SUM(D43:G43)</f>
        <v>1</v>
      </c>
    </row>
    <row r="44" spans="1:8" x14ac:dyDescent="0.25">
      <c r="A44" s="3" t="s">
        <v>32</v>
      </c>
      <c r="B44" s="12">
        <v>10</v>
      </c>
      <c r="C44" s="12">
        <v>5.2962400000000001</v>
      </c>
      <c r="D44" s="12">
        <v>0.81935899999999995</v>
      </c>
      <c r="E44" s="12">
        <v>3.6095499999999999E-4</v>
      </c>
      <c r="F44" s="12">
        <v>0.17593500000000001</v>
      </c>
      <c r="G44" s="15">
        <v>4.3449400000000003E-3</v>
      </c>
      <c r="H44" s="15"/>
    </row>
    <row r="45" spans="1:8" x14ac:dyDescent="0.25">
      <c r="A45" s="3" t="s">
        <v>33</v>
      </c>
      <c r="B45" s="12">
        <v>10</v>
      </c>
      <c r="C45" s="12">
        <v>4.6662699999999999</v>
      </c>
      <c r="D45" s="12">
        <v>0.69980399999999998</v>
      </c>
      <c r="E45" s="12">
        <v>0.186948</v>
      </c>
      <c r="F45" s="12">
        <v>0.106768</v>
      </c>
      <c r="G45" s="15">
        <v>6.4798700000000004E-3</v>
      </c>
      <c r="H45" s="15"/>
    </row>
    <row r="46" spans="1:8" x14ac:dyDescent="0.25">
      <c r="A46" s="3" t="s">
        <v>34</v>
      </c>
      <c r="B46" s="12">
        <v>10</v>
      </c>
      <c r="C46" s="12">
        <v>4.5358900000000002</v>
      </c>
      <c r="D46" s="12">
        <v>0.79997200000000002</v>
      </c>
      <c r="E46" s="12">
        <v>0.15803700000000001</v>
      </c>
      <c r="F46" s="12">
        <v>4.15892E-2</v>
      </c>
      <c r="G46" s="15">
        <v>4.0184599999999997E-4</v>
      </c>
      <c r="H46" s="15"/>
    </row>
    <row r="47" spans="1:8" x14ac:dyDescent="0.25">
      <c r="A47" s="3" t="s">
        <v>35</v>
      </c>
      <c r="B47" s="12">
        <v>10</v>
      </c>
      <c r="C47" s="12">
        <v>2.6232099999999998</v>
      </c>
      <c r="D47" s="12">
        <v>0.822052</v>
      </c>
      <c r="E47" s="12">
        <v>0.126443</v>
      </c>
      <c r="F47" s="12">
        <v>4.9757700000000002E-2</v>
      </c>
      <c r="G47" s="15">
        <v>1.74679E-3</v>
      </c>
      <c r="H47" s="15"/>
    </row>
    <row r="48" spans="1:8" x14ac:dyDescent="0.25">
      <c r="A48" s="3" t="s">
        <v>36</v>
      </c>
      <c r="B48" s="12">
        <v>10</v>
      </c>
      <c r="C48" s="12">
        <v>5.7723599999999999</v>
      </c>
      <c r="D48" s="12">
        <v>0.97034100000000001</v>
      </c>
      <c r="E48" s="12">
        <v>8.0323800000000004E-3</v>
      </c>
      <c r="F48" s="12">
        <v>7.6949799999999997E-3</v>
      </c>
      <c r="G48" s="15">
        <v>1.3931600000000001E-2</v>
      </c>
      <c r="H48" s="15"/>
    </row>
    <row r="49" spans="1:8" x14ac:dyDescent="0.25">
      <c r="A49" s="3" t="s">
        <v>37</v>
      </c>
      <c r="B49" s="12">
        <v>10</v>
      </c>
      <c r="C49" s="12">
        <v>3.1356899999999999</v>
      </c>
      <c r="D49" s="45">
        <v>0.700901</v>
      </c>
      <c r="E49" s="45">
        <v>0.283001</v>
      </c>
      <c r="F49" s="12">
        <v>7.9517200000000007E-3</v>
      </c>
      <c r="G49" s="15">
        <v>8.1463100000000004E-3</v>
      </c>
      <c r="H49" s="15"/>
    </row>
    <row r="50" spans="1:8" x14ac:dyDescent="0.25">
      <c r="A50" s="3" t="s">
        <v>38</v>
      </c>
      <c r="B50" s="12">
        <v>10</v>
      </c>
      <c r="C50" s="12">
        <v>4.4070400000000003</v>
      </c>
      <c r="D50" s="12">
        <v>0.90562500000000001</v>
      </c>
      <c r="E50" s="12">
        <v>3.6874400000000002E-2</v>
      </c>
      <c r="F50" s="12">
        <v>5.2426599999999997E-2</v>
      </c>
      <c r="G50" s="15">
        <v>5.0738700000000003E-3</v>
      </c>
      <c r="H50" s="15"/>
    </row>
    <row r="51" spans="1:8" x14ac:dyDescent="0.25">
      <c r="A51" s="3" t="s">
        <v>39</v>
      </c>
      <c r="B51" s="12">
        <v>10</v>
      </c>
      <c r="C51" s="12">
        <v>5.70031</v>
      </c>
      <c r="D51" s="12">
        <v>0.92031799999999997</v>
      </c>
      <c r="E51" s="12">
        <v>1.5009400000000001E-3</v>
      </c>
      <c r="F51" s="12">
        <v>7.0458000000000007E-2</v>
      </c>
      <c r="G51" s="15">
        <v>7.7232799999999999E-3</v>
      </c>
      <c r="H51" s="15"/>
    </row>
    <row r="52" spans="1:8" ht="15.75" thickBot="1" x14ac:dyDescent="0.3">
      <c r="A52" s="4" t="s">
        <v>40</v>
      </c>
      <c r="B52" s="13">
        <v>10</v>
      </c>
      <c r="C52" s="13">
        <v>1.30166</v>
      </c>
      <c r="D52" s="13">
        <v>0.65040100000000001</v>
      </c>
      <c r="E52" s="13">
        <v>0.32376700000000003</v>
      </c>
      <c r="F52" s="13">
        <v>1.31927E-2</v>
      </c>
      <c r="G52" s="16">
        <v>1.26388E-2</v>
      </c>
      <c r="H52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Copri-1</vt:lpstr>
      <vt:lpstr>Copri-2</vt:lpstr>
      <vt:lpstr>Copri-3</vt:lpstr>
      <vt:lpstr>Copri-4</vt:lpstr>
      <vt:lpstr>Copri-5</vt:lpstr>
      <vt:lpstr>Copri-6</vt:lpstr>
      <vt:lpstr>Copri-9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Thierry FOUQUE</cp:lastModifiedBy>
  <dcterms:created xsi:type="dcterms:W3CDTF">2016-10-07T10:34:24Z</dcterms:created>
  <dcterms:modified xsi:type="dcterms:W3CDTF">2016-10-07T13:51:30Z</dcterms:modified>
</cp:coreProperties>
</file>